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<sst xmlns="http://schemas.openxmlformats.org/spreadsheetml/2006/main" count="162" uniqueCount="112">
  <si>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</si>
  <si>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</si>
  <si>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</si>
  <si>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</si>
  <si>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</si>
  <si>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</si>
  <si>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</si>
  <si>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</si>
  <si>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</si>
  <si>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</si>
  <si>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</si>
  <si>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</si>
  <si>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</si>
  <si>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</si>
  <si>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</si>
  <si>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</si>
  <si>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</si>
  <si>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</si>
  <si>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</si>
  <si>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</si>
  <si>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</si>
  <si>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</si>
  <si>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</si>
  <si>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</si>
  <si>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</si>
  <si>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</si>
  <si>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</si>
  <si>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</si>
  <si>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</si>
  <si>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</si>
  <si>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</si>
  <si>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</si>
  <si>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</si>
  <si>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</si>
  <si>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</si>
  <si>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</si>
  <si>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</si>
  <si>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</si>
  <si>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</si>
  <si>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</si>
  <si>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</si>
  <si>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</si>
  <si>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</si>
  <si>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</si>
  <si>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</si>
  <si>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</si>
  <si>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</si>
  <si>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</si>
  <si>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</si>
  <si>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</si>
  <si>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</si>
  <si>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</si>
  <si>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</si>
  <si>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</si>
  <si>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</si>
  <si>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</si>
  <si>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</si>
  <si>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</si>
  <si>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</si>
  <si>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</si>
  <si>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</si>
  <si>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</si>
  <si>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</si>
  <si>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</si>
  <si>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</si>
  <si>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</si>
  <si>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</si>
  <si>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</si>
  <si>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</si>
  <si>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</si>
  <si>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</si>
  <si>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</si>
  <si>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</si>
  <si>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</si>
  <si>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</si>
  <si>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</si>
  <si>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</si>
  <si>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</si>
  <si>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</si>
  <si>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</si>
  <si>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</si>
  <si>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</si>
  <si>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</si>
  <si>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</si>
  <si>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</si>
  <si>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</si>
  <si>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</si>
  <si>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</si>
  <si>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</si>
  <si>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</si>
  <si>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</si>
  <si>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</si>
  <si>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</si>
  <si>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</si>
  <si>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</si>
  <si>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</si>
  <si>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</si>
  <si>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</si>
  <si>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</si>
  <si>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</si>
  <si>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</si>
  <si>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</si>
  <si>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</si>
  <si>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</si>
  <si>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</si>
  <si>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</si>
  <si>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</si>
  <si>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</si>
  <si>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</si>
  <si>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</si>
  <si>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</si>
  <si>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30.11.2016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</si>
</sst>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42790633"/>
        <c:axId val="49571378"/>
      </c:bar3D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3489219"/>
        <c:axId val="55858652"/>
      </c:bar3D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2965821"/>
        <c:axId val="28256934"/>
      </c:bar3D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2985815"/>
        <c:axId val="7110288"/>
      </c:bar3D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63992593"/>
        <c:axId val="39062426"/>
      </c:bar3D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62426"/>
        <c:crosses val="autoZero"/>
        <c:auto val="1"/>
        <c:lblOffset val="100"/>
        <c:tickLblSkip val="2"/>
        <c:noMultiLvlLbl val="0"/>
      </c:catAx>
      <c:valAx>
        <c:axId val="39062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16017515"/>
        <c:axId val="9939908"/>
      </c:bar3D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2350309"/>
        <c:axId val="66935054"/>
      </c:bar3D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5544575"/>
        <c:axId val="53030264"/>
      </c:bar3D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7510329"/>
        <c:axId val="484098"/>
      </c:bar3DChart>
      <c:catAx>
        <c:axId val="751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1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</f>
        <v>451268.3</v>
      </c>
      <c r="D6" s="47">
        <f>332980.2+473.5+94.1+160.7+5895.8+8746.9+145.1+473.2+40.2+1154.4+173.1+6.7+1143.7+6208.9+2190.9+7831.9+213.4</f>
        <v>367932.7000000001</v>
      </c>
      <c r="E6" s="3">
        <f>D6/D150*100</f>
        <v>27.50463347221977</v>
      </c>
      <c r="F6" s="3">
        <f>D6/B6*100</f>
        <v>90.24529872120118</v>
      </c>
      <c r="G6" s="3">
        <f aca="true" t="shared" si="0" ref="G6:G43">D6/C6*100</f>
        <v>81.53302591828412</v>
      </c>
      <c r="H6" s="47">
        <f>B6-D6</f>
        <v>39770.19999999984</v>
      </c>
      <c r="I6" s="47">
        <f aca="true" t="shared" si="1" ref="I6:I43">C6-D6</f>
        <v>83335.59999999986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</f>
        <v>157714.8</v>
      </c>
      <c r="E7" s="95">
        <f>D7/D6*100</f>
        <v>42.86512180080758</v>
      </c>
      <c r="F7" s="95">
        <f>D7/B7*100</f>
        <v>91.9123016305472</v>
      </c>
      <c r="G7" s="95">
        <f>D7/C7*100</f>
        <v>83.93656970605265</v>
      </c>
      <c r="H7" s="105">
        <f>B7-D7</f>
        <v>13877.900000000023</v>
      </c>
      <c r="I7" s="105">
        <f t="shared" si="1"/>
        <v>30182.800000000017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</f>
        <v>281105.4999999999</v>
      </c>
      <c r="E8" s="1">
        <f>D8/D6*100</f>
        <v>76.40133644006085</v>
      </c>
      <c r="F8" s="1">
        <f>D8/B8*100</f>
        <v>98.919612056907</v>
      </c>
      <c r="G8" s="1">
        <f t="shared" si="0"/>
        <v>89.95617802206522</v>
      </c>
      <c r="H8" s="44">
        <f>B8-D8</f>
        <v>3070.200000000128</v>
      </c>
      <c r="I8" s="44">
        <f t="shared" si="1"/>
        <v>31386.100000000035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</f>
        <v>65.59999999999998</v>
      </c>
      <c r="E9" s="12">
        <f>D9/D6*100</f>
        <v>0.01782934759536186</v>
      </c>
      <c r="F9" s="120">
        <f>D9/B9*100</f>
        <v>79.61165048543687</v>
      </c>
      <c r="G9" s="1">
        <f t="shared" si="0"/>
        <v>76.54609101516917</v>
      </c>
      <c r="H9" s="44">
        <f aca="true" t="shared" si="2" ref="H9:H43">B9-D9</f>
        <v>16.800000000000026</v>
      </c>
      <c r="I9" s="44">
        <f t="shared" si="1"/>
        <v>20.100000000000023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</f>
        <v>30869.300000000003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</f>
        <v>24484.900000000016</v>
      </c>
      <c r="E10" s="1">
        <f>D10/D6*100</f>
        <v>6.6547224533182305</v>
      </c>
      <c r="F10" s="1">
        <f aca="true" t="shared" si="3" ref="F10:F41">D10/B10*100</f>
        <v>84.98897932973503</v>
      </c>
      <c r="G10" s="1">
        <f t="shared" si="0"/>
        <v>79.31796315433137</v>
      </c>
      <c r="H10" s="44">
        <f t="shared" si="2"/>
        <v>4324.599999999984</v>
      </c>
      <c r="I10" s="44">
        <f t="shared" si="1"/>
        <v>6384.399999999987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</f>
        <v>38936.30000000001</v>
      </c>
      <c r="E11" s="1">
        <f>D11/D6*100</f>
        <v>10.582451627702566</v>
      </c>
      <c r="F11" s="1">
        <f t="shared" si="3"/>
        <v>59.88311378719021</v>
      </c>
      <c r="G11" s="1">
        <f t="shared" si="0"/>
        <v>51.365727334730835</v>
      </c>
      <c r="H11" s="44">
        <f t="shared" si="2"/>
        <v>26084.19999999999</v>
      </c>
      <c r="I11" s="44">
        <f t="shared" si="1"/>
        <v>36865.799999999996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</f>
        <v>11435.5</v>
      </c>
      <c r="E12" s="1">
        <f>D12/D6*100</f>
        <v>3.108041226017692</v>
      </c>
      <c r="F12" s="1">
        <f t="shared" si="3"/>
        <v>96.29732551872812</v>
      </c>
      <c r="G12" s="1">
        <f t="shared" si="0"/>
        <v>86.0795796699988</v>
      </c>
      <c r="H12" s="44">
        <f t="shared" si="2"/>
        <v>439.6999999999989</v>
      </c>
      <c r="I12" s="44">
        <f t="shared" si="1"/>
        <v>1849.2999999999993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18734.80000000005</v>
      </c>
      <c r="D13" s="43">
        <f>D6-D8-D9-D10-D11-D12</f>
        <v>11904.900000000212</v>
      </c>
      <c r="E13" s="1">
        <f>D13/D6*100</f>
        <v>3.235618905305293</v>
      </c>
      <c r="F13" s="1">
        <f t="shared" si="3"/>
        <v>67.10917946289791</v>
      </c>
      <c r="G13" s="1">
        <f t="shared" si="0"/>
        <v>63.54431325661432</v>
      </c>
      <c r="H13" s="44">
        <f t="shared" si="2"/>
        <v>5834.69999999975</v>
      </c>
      <c r="I13" s="44">
        <f t="shared" si="1"/>
        <v>6829.899999999838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</f>
        <v>239219</v>
      </c>
      <c r="C18" s="46">
        <f>250434.1+666.5+2890.8+76.6+110+6034+513.1+12.9-102.3</f>
        <v>260635.7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</f>
        <v>223179.20000000004</v>
      </c>
      <c r="E18" s="3">
        <f>D18/D150*100</f>
        <v>16.683654632010768</v>
      </c>
      <c r="F18" s="3">
        <f>D18/B18*100</f>
        <v>93.2949305866173</v>
      </c>
      <c r="G18" s="3">
        <f t="shared" si="0"/>
        <v>85.62879145105603</v>
      </c>
      <c r="H18" s="47">
        <f>B18-D18</f>
        <v>16039.79999999996</v>
      </c>
      <c r="I18" s="47">
        <f t="shared" si="1"/>
        <v>37456.49999999997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</f>
        <v>163939.99999999997</v>
      </c>
      <c r="E19" s="95">
        <f>D19/D18*100</f>
        <v>73.45666621262194</v>
      </c>
      <c r="F19" s="95">
        <f t="shared" si="3"/>
        <v>94.2530044079406</v>
      </c>
      <c r="G19" s="95">
        <f t="shared" si="0"/>
        <v>85.59382872358475</v>
      </c>
      <c r="H19" s="105">
        <f t="shared" si="2"/>
        <v>9996.100000000035</v>
      </c>
      <c r="I19" s="105">
        <f t="shared" si="1"/>
        <v>27592.50000000003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</f>
        <v>173651.1</v>
      </c>
      <c r="E20" s="1">
        <f>D20/D18*100</f>
        <v>77.80792296056262</v>
      </c>
      <c r="F20" s="1">
        <f t="shared" si="3"/>
        <v>98.79680870976681</v>
      </c>
      <c r="G20" s="1">
        <f t="shared" si="0"/>
        <v>90.81120853708856</v>
      </c>
      <c r="H20" s="44">
        <f t="shared" si="2"/>
        <v>2114.7999999999884</v>
      </c>
      <c r="I20" s="44">
        <f t="shared" si="1"/>
        <v>17570.99999999997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</f>
        <v>20434.8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</f>
        <v>19692.99999999999</v>
      </c>
      <c r="E21" s="1">
        <f>D21/D18*100</f>
        <v>8.823850968190577</v>
      </c>
      <c r="F21" s="1">
        <f t="shared" si="3"/>
        <v>97.35852041547804</v>
      </c>
      <c r="G21" s="1">
        <f t="shared" si="0"/>
        <v>96.36991798304847</v>
      </c>
      <c r="H21" s="44">
        <f t="shared" si="2"/>
        <v>534.3000000000102</v>
      </c>
      <c r="I21" s="44">
        <f t="shared" si="1"/>
        <v>741.8000000000102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</f>
        <v>4021.6000000000004</v>
      </c>
      <c r="E22" s="1">
        <f>D22/D18*100</f>
        <v>1.8019600392868151</v>
      </c>
      <c r="F22" s="1">
        <f t="shared" si="3"/>
        <v>97.14009661835749</v>
      </c>
      <c r="G22" s="1">
        <f t="shared" si="0"/>
        <v>89.15689360853084</v>
      </c>
      <c r="H22" s="44">
        <f t="shared" si="2"/>
        <v>118.39999999999964</v>
      </c>
      <c r="I22" s="44">
        <f t="shared" si="1"/>
        <v>489.09999999999945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</f>
        <v>18405.499999999993</v>
      </c>
      <c r="E23" s="1">
        <f>D23/D18*100</f>
        <v>8.246960290206252</v>
      </c>
      <c r="F23" s="1">
        <f t="shared" si="3"/>
        <v>76.56580195350845</v>
      </c>
      <c r="G23" s="1">
        <f t="shared" si="0"/>
        <v>65.28764091176738</v>
      </c>
      <c r="H23" s="44">
        <f t="shared" si="2"/>
        <v>5633.30000000001</v>
      </c>
      <c r="I23" s="44">
        <f t="shared" si="1"/>
        <v>9785.900000000009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</f>
        <v>1397.1</v>
      </c>
      <c r="E24" s="1">
        <f>D24/D18*100</f>
        <v>0.6259991970577902</v>
      </c>
      <c r="F24" s="1">
        <f t="shared" si="3"/>
        <v>96.41156579946173</v>
      </c>
      <c r="G24" s="1">
        <f t="shared" si="0"/>
        <v>89.89190580362887</v>
      </c>
      <c r="H24" s="44">
        <f t="shared" si="2"/>
        <v>52</v>
      </c>
      <c r="I24" s="44">
        <f t="shared" si="1"/>
        <v>157.0999999999999</v>
      </c>
    </row>
    <row r="25" spans="1:9" ht="18.75" thickBot="1">
      <c r="A25" s="23" t="s">
        <v>29</v>
      </c>
      <c r="B25" s="43">
        <f>B18-B20-B21-B22-B23-B24</f>
        <v>13597.9</v>
      </c>
      <c r="C25" s="43">
        <f>C18-C20-C21-C22-C23-C24</f>
        <v>14722.500000000033</v>
      </c>
      <c r="D25" s="43">
        <f>D18-D20-D21-D22-D23-D24</f>
        <v>6010.900000000051</v>
      </c>
      <c r="E25" s="1">
        <f>D25/D18*100</f>
        <v>2.6933065446959437</v>
      </c>
      <c r="F25" s="1">
        <f t="shared" si="3"/>
        <v>44.20461983100369</v>
      </c>
      <c r="G25" s="1">
        <f t="shared" si="0"/>
        <v>40.8279843776535</v>
      </c>
      <c r="H25" s="44">
        <f t="shared" si="2"/>
        <v>7586.999999999949</v>
      </c>
      <c r="I25" s="44">
        <f t="shared" si="1"/>
        <v>8711.599999999982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</f>
        <v>42567.1</v>
      </c>
      <c r="E33" s="3">
        <f>D33/D150*100</f>
        <v>3.182083254560754</v>
      </c>
      <c r="F33" s="3">
        <f>D33/B33*100</f>
        <v>92.72322507988856</v>
      </c>
      <c r="G33" s="3">
        <f t="shared" si="0"/>
        <v>83.89755011135858</v>
      </c>
      <c r="H33" s="47">
        <f t="shared" si="2"/>
        <v>3340.5999999999985</v>
      </c>
      <c r="I33" s="47">
        <f t="shared" si="1"/>
        <v>8169.9000000000015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</f>
        <v>32169.99999999999</v>
      </c>
      <c r="E34" s="1">
        <f>D34/D33*100</f>
        <v>75.57479837715042</v>
      </c>
      <c r="F34" s="1">
        <f t="shared" si="3"/>
        <v>97.73896980634495</v>
      </c>
      <c r="G34" s="1">
        <f t="shared" si="0"/>
        <v>88.50239206807282</v>
      </c>
      <c r="H34" s="44">
        <f t="shared" si="2"/>
        <v>744.200000000008</v>
      </c>
      <c r="I34" s="44">
        <f t="shared" si="1"/>
        <v>4179.300000000007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</f>
        <v>1477.7999999999993</v>
      </c>
      <c r="E36" s="1">
        <f>D36/D33*100</f>
        <v>3.4716952763989077</v>
      </c>
      <c r="F36" s="1">
        <f t="shared" si="3"/>
        <v>53.35788561525128</v>
      </c>
      <c r="G36" s="1">
        <f t="shared" si="0"/>
        <v>43.66505141236258</v>
      </c>
      <c r="H36" s="44">
        <f t="shared" si="2"/>
        <v>1291.8000000000006</v>
      </c>
      <c r="I36" s="44">
        <f t="shared" si="1"/>
        <v>1906.6000000000008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</f>
        <v>871.3</v>
      </c>
      <c r="E37" s="17">
        <f>D37/D33*100</f>
        <v>2.046885975318967</v>
      </c>
      <c r="F37" s="17">
        <f t="shared" si="3"/>
        <v>90.26209468558997</v>
      </c>
      <c r="G37" s="17">
        <f t="shared" si="0"/>
        <v>78.52379235760635</v>
      </c>
      <c r="H37" s="53">
        <f t="shared" si="2"/>
        <v>94</v>
      </c>
      <c r="I37" s="53">
        <f t="shared" si="1"/>
        <v>238.29999999999995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0.12944269165623218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7992.90000000001</v>
      </c>
      <c r="E39" s="1">
        <f>D39/D33*100</f>
        <v>18.777177679475486</v>
      </c>
      <c r="F39" s="1">
        <f t="shared" si="3"/>
        <v>86.85197057449294</v>
      </c>
      <c r="G39" s="1">
        <f t="shared" si="0"/>
        <v>81.28731096624603</v>
      </c>
      <c r="H39" s="44">
        <f>B39-D39</f>
        <v>1209.99999999999</v>
      </c>
      <c r="I39" s="44">
        <f t="shared" si="1"/>
        <v>1839.9999999999955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</f>
        <v>1101.8000000000002</v>
      </c>
      <c r="E43" s="3">
        <f>D43/D150*100</f>
        <v>0.08236453340432023</v>
      </c>
      <c r="F43" s="3">
        <f>D43/B43*100</f>
        <v>83.64713027634377</v>
      </c>
      <c r="G43" s="3">
        <f t="shared" si="0"/>
        <v>76.43426985778704</v>
      </c>
      <c r="H43" s="47">
        <f t="shared" si="2"/>
        <v>215.39999999999986</v>
      </c>
      <c r="I43" s="47">
        <f t="shared" si="1"/>
        <v>339.6999999999998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</f>
        <v>6783.799999999998</v>
      </c>
      <c r="E45" s="3">
        <f>D45/D150*100</f>
        <v>0.5071197328990991</v>
      </c>
      <c r="F45" s="3">
        <f>D45/B45*100</f>
        <v>96.54593325268624</v>
      </c>
      <c r="G45" s="3">
        <f aca="true" t="shared" si="4" ref="G45:G76">D45/C45*100</f>
        <v>87.11810861832049</v>
      </c>
      <c r="H45" s="47">
        <f>B45-D45</f>
        <v>242.70000000000164</v>
      </c>
      <c r="I45" s="47">
        <f aca="true" t="shared" si="5" ref="I45:I77">C45-D45</f>
        <v>1003.1000000000022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</f>
        <v>6113.200000000001</v>
      </c>
      <c r="E46" s="1">
        <f>D46/D45*100</f>
        <v>90.1146849848168</v>
      </c>
      <c r="F46" s="1">
        <f aca="true" t="shared" si="6" ref="F46:F74">D46/B46*100</f>
        <v>98.96232982047174</v>
      </c>
      <c r="G46" s="1">
        <f t="shared" si="4"/>
        <v>90.51764984600807</v>
      </c>
      <c r="H46" s="44">
        <f aca="true" t="shared" si="7" ref="H46:H74">B46-D46</f>
        <v>64.09999999999945</v>
      </c>
      <c r="I46" s="44">
        <f t="shared" si="5"/>
        <v>640.3999999999996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0.019163300804858636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0.7060939296559452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</f>
        <v>339.1000000000001</v>
      </c>
      <c r="E49" s="1">
        <f>D49/D45*100</f>
        <v>4.998673309944281</v>
      </c>
      <c r="F49" s="1">
        <f t="shared" si="6"/>
        <v>72.13358859817062</v>
      </c>
      <c r="G49" s="1">
        <f t="shared" si="4"/>
        <v>55.68144499178983</v>
      </c>
      <c r="H49" s="44">
        <f t="shared" si="7"/>
        <v>130.99999999999994</v>
      </c>
      <c r="I49" s="44">
        <f t="shared" si="5"/>
        <v>269.8999999999999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282.29999999999757</v>
      </c>
      <c r="E50" s="1">
        <f>D50/D45*100</f>
        <v>4.161384474778114</v>
      </c>
      <c r="F50" s="1">
        <f t="shared" si="6"/>
        <v>87.83447417548156</v>
      </c>
      <c r="G50" s="1">
        <f t="shared" si="4"/>
        <v>80.13057053647387</v>
      </c>
      <c r="H50" s="44">
        <f t="shared" si="7"/>
        <v>39.10000000000224</v>
      </c>
      <c r="I50" s="44">
        <f t="shared" si="5"/>
        <v>70.00000000000261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</f>
        <v>13615.099999999988</v>
      </c>
      <c r="E51" s="3">
        <f>D51/D150*100</f>
        <v>1.017790305639099</v>
      </c>
      <c r="F51" s="3">
        <f>D51/B51*100</f>
        <v>86.82324282270709</v>
      </c>
      <c r="G51" s="3">
        <f t="shared" si="4"/>
        <v>78.97802089436216</v>
      </c>
      <c r="H51" s="47">
        <f>B51-D51</f>
        <v>2066.300000000012</v>
      </c>
      <c r="I51" s="47">
        <f t="shared" si="5"/>
        <v>3624.000000000011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</f>
        <v>9089.299999999997</v>
      </c>
      <c r="E52" s="1">
        <f>D52/D51*100</f>
        <v>66.75896614787997</v>
      </c>
      <c r="F52" s="1">
        <f t="shared" si="6"/>
        <v>97.56864681508833</v>
      </c>
      <c r="G52" s="1">
        <f t="shared" si="4"/>
        <v>88.00042599746335</v>
      </c>
      <c r="H52" s="44">
        <f t="shared" si="7"/>
        <v>226.50000000000182</v>
      </c>
      <c r="I52" s="44">
        <f t="shared" si="5"/>
        <v>1239.4000000000033</v>
      </c>
    </row>
    <row r="53" spans="1:9" ht="18">
      <c r="A53" s="23" t="s">
        <v>2</v>
      </c>
      <c r="B53" s="42">
        <v>9</v>
      </c>
      <c r="C53" s="43">
        <v>12</v>
      </c>
      <c r="D53" s="44">
        <f>1.4+1.5</f>
        <v>2.9</v>
      </c>
      <c r="E53" s="1">
        <f>D53/D51*100</f>
        <v>0.021299880279983273</v>
      </c>
      <c r="F53" s="1">
        <f>D53/B53*100</f>
        <v>32.22222222222222</v>
      </c>
      <c r="G53" s="1">
        <f t="shared" si="4"/>
        <v>24.166666666666668</v>
      </c>
      <c r="H53" s="44">
        <f t="shared" si="7"/>
        <v>6.1</v>
      </c>
      <c r="I53" s="44">
        <f t="shared" si="5"/>
        <v>9.1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</f>
        <v>228.2000000000001</v>
      </c>
      <c r="E54" s="1">
        <f>D54/D51*100</f>
        <v>1.676080234445581</v>
      </c>
      <c r="F54" s="1">
        <f t="shared" si="6"/>
        <v>84.39349112426041</v>
      </c>
      <c r="G54" s="1">
        <f t="shared" si="4"/>
        <v>79.51219512195125</v>
      </c>
      <c r="H54" s="44">
        <f t="shared" si="7"/>
        <v>42.199999999999875</v>
      </c>
      <c r="I54" s="44">
        <f t="shared" si="5"/>
        <v>58.7999999999999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</f>
        <v>453.1</v>
      </c>
      <c r="E55" s="1">
        <f>D55/D51*100</f>
        <v>3.3279226740898005</v>
      </c>
      <c r="F55" s="1">
        <f t="shared" si="6"/>
        <v>57.159076573735334</v>
      </c>
      <c r="G55" s="1">
        <f t="shared" si="4"/>
        <v>48.55856821348195</v>
      </c>
      <c r="H55" s="44">
        <f t="shared" si="7"/>
        <v>339.6</v>
      </c>
      <c r="I55" s="44">
        <f t="shared" si="5"/>
        <v>480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1.762748712826202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3601.59999999999</v>
      </c>
      <c r="E57" s="1">
        <f>D57/D51*100</f>
        <v>26.45298235047846</v>
      </c>
      <c r="F57" s="1">
        <f t="shared" si="6"/>
        <v>71.8380372992917</v>
      </c>
      <c r="G57" s="1">
        <f t="shared" si="4"/>
        <v>66.71729989070619</v>
      </c>
      <c r="H57" s="44">
        <f>B57-D57</f>
        <v>1411.900000000011</v>
      </c>
      <c r="I57" s="44">
        <f>C57-D57</f>
        <v>1796.7000000000075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</f>
        <v>4763.199999999998</v>
      </c>
      <c r="E59" s="3">
        <f>D59/D150*100</f>
        <v>0.35607074379329995</v>
      </c>
      <c r="F59" s="3">
        <f>D59/B59*100</f>
        <v>87.65872869814858</v>
      </c>
      <c r="G59" s="3">
        <f t="shared" si="4"/>
        <v>83.50484739047349</v>
      </c>
      <c r="H59" s="47">
        <f>B59-D59</f>
        <v>670.6000000000022</v>
      </c>
      <c r="I59" s="47">
        <f t="shared" si="5"/>
        <v>940.9000000000015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</f>
        <v>1483.3999999999999</v>
      </c>
      <c r="E60" s="1">
        <f>D60/D59*100</f>
        <v>31.142929123278478</v>
      </c>
      <c r="F60" s="1">
        <f t="shared" si="6"/>
        <v>98.2188969078991</v>
      </c>
      <c r="G60" s="1">
        <f t="shared" si="4"/>
        <v>90.30804821624253</v>
      </c>
      <c r="H60" s="44">
        <f t="shared" si="7"/>
        <v>26.90000000000009</v>
      </c>
      <c r="I60" s="44">
        <f t="shared" si="5"/>
        <v>159.20000000000027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6.543920053745385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5.0176352032247244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54.95885119247568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111.29999999999814</v>
      </c>
      <c r="E64" s="1">
        <f>D64/D59*100</f>
        <v>2.3366644272757426</v>
      </c>
      <c r="F64" s="1">
        <f t="shared" si="6"/>
        <v>25.00561671534447</v>
      </c>
      <c r="G64" s="1">
        <f t="shared" si="4"/>
        <v>22.8027043638595</v>
      </c>
      <c r="H64" s="44">
        <f t="shared" si="7"/>
        <v>333.8000000000015</v>
      </c>
      <c r="I64" s="44">
        <f t="shared" si="5"/>
        <v>376.8000000000015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293.5</v>
      </c>
      <c r="D69" s="47">
        <f>SUM(D70:D71)</f>
        <v>179.5</v>
      </c>
      <c r="E69" s="35">
        <f>D69/D150*100</f>
        <v>0.013418436872459139</v>
      </c>
      <c r="F69" s="3">
        <f>D69/B69*100</f>
        <v>71.37176938369781</v>
      </c>
      <c r="G69" s="3">
        <f t="shared" si="4"/>
        <v>61.158432708688245</v>
      </c>
      <c r="H69" s="47">
        <f>B69-D69</f>
        <v>72</v>
      </c>
      <c r="I69" s="47">
        <f t="shared" si="5"/>
        <v>114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</f>
        <v>122.50000000000001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7.836734693877549</v>
      </c>
      <c r="H71" s="44">
        <f t="shared" si="7"/>
        <v>71</v>
      </c>
      <c r="I71" s="44">
        <f t="shared" si="5"/>
        <v>112.90000000000002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</f>
        <v>63034.000000000015</v>
      </c>
      <c r="D90" s="47">
        <f>44075.1+103.3+46.5+25+15.6+5.7+164.2+1847.8+521.6+2.8+15.8+61.2+46.7+110.4+15+130.8+28.4+129.4+817.1+784.9+173.2+280.6+8.2+18.5+36.5+8.8+35.3+16+2745.3+1166.5</f>
        <v>53436.200000000004</v>
      </c>
      <c r="E90" s="3">
        <f>D90/D150*100</f>
        <v>3.9945976401342675</v>
      </c>
      <c r="F90" s="3">
        <f aca="true" t="shared" si="10" ref="F90:F96">D90/B90*100</f>
        <v>93.48448666474228</v>
      </c>
      <c r="G90" s="3">
        <f t="shared" si="8"/>
        <v>84.77361423993399</v>
      </c>
      <c r="H90" s="47">
        <f aca="true" t="shared" si="11" ref="H90:H96">B90-D90</f>
        <v>3724.2999999999956</v>
      </c>
      <c r="I90" s="47">
        <f t="shared" si="9"/>
        <v>9597.80000000001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</f>
        <v>45962.19999999999</v>
      </c>
      <c r="E91" s="1">
        <f>D91/D90*100</f>
        <v>86.01322698844601</v>
      </c>
      <c r="F91" s="1">
        <f t="shared" si="10"/>
        <v>96.4565053608866</v>
      </c>
      <c r="G91" s="1">
        <f t="shared" si="8"/>
        <v>86.7904006405112</v>
      </c>
      <c r="H91" s="44">
        <f t="shared" si="11"/>
        <v>1688.5000000000073</v>
      </c>
      <c r="I91" s="44">
        <f t="shared" si="9"/>
        <v>6995.500000000007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</f>
        <v>1466.1</v>
      </c>
      <c r="E92" s="1">
        <f>D92/D90*100</f>
        <v>2.7436456933689146</v>
      </c>
      <c r="F92" s="1">
        <f t="shared" si="10"/>
        <v>80.11475409836065</v>
      </c>
      <c r="G92" s="1">
        <f t="shared" si="8"/>
        <v>72.52894033837933</v>
      </c>
      <c r="H92" s="44">
        <f t="shared" si="11"/>
        <v>363.9000000000001</v>
      </c>
      <c r="I92" s="44">
        <f t="shared" si="9"/>
        <v>555.3000000000002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8054.900000000018</v>
      </c>
      <c r="D94" s="43">
        <f>D90-D91-D92-D93</f>
        <v>6007.900000000014</v>
      </c>
      <c r="E94" s="1">
        <f>D94/D90*100</f>
        <v>11.243127318185078</v>
      </c>
      <c r="F94" s="1">
        <f t="shared" si="10"/>
        <v>78.22990182036006</v>
      </c>
      <c r="G94" s="1">
        <f>D94/C94*100</f>
        <v>74.58689741647943</v>
      </c>
      <c r="H94" s="44">
        <f t="shared" si="11"/>
        <v>1671.8999999999887</v>
      </c>
      <c r="I94" s="44">
        <f>C94-D94</f>
        <v>2047.0000000000036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</f>
        <v>80094.40000000001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</f>
        <v>70820.4</v>
      </c>
      <c r="E95" s="107">
        <f>D95/D150*100</f>
        <v>5.294145218285822</v>
      </c>
      <c r="F95" s="110">
        <f t="shared" si="10"/>
        <v>96.29598406407005</v>
      </c>
      <c r="G95" s="106">
        <f>D95/C95*100</f>
        <v>88.42116302762739</v>
      </c>
      <c r="H95" s="112">
        <f t="shared" si="11"/>
        <v>2724.100000000006</v>
      </c>
      <c r="I95" s="122">
        <f>C95-D95</f>
        <v>9274.000000000015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4529.8+517.7+29.4+13.1+5+72.5+64.2-0.1+1.6+4.9+643.2+21+0.1+73.5</f>
        <v>5975.9</v>
      </c>
      <c r="E96" s="117">
        <f>D96/D95*100</f>
        <v>8.438105404657415</v>
      </c>
      <c r="F96" s="118">
        <f t="shared" si="10"/>
        <v>82.26621329552181</v>
      </c>
      <c r="G96" s="119">
        <f>D96/C96*100</f>
        <v>71.33273649656819</v>
      </c>
      <c r="H96" s="123">
        <f t="shared" si="11"/>
        <v>1288.2000000000007</v>
      </c>
      <c r="I96" s="124">
        <f>C96-D96</f>
        <v>2401.6000000000004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</f>
        <v>9249.3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</f>
        <v>6957.999999999999</v>
      </c>
      <c r="E102" s="19">
        <f>D102/D150*100</f>
        <v>0.5201419707998366</v>
      </c>
      <c r="F102" s="19">
        <f>D102/B102*100</f>
        <v>84.08662445013776</v>
      </c>
      <c r="G102" s="19">
        <f aca="true" t="shared" si="12" ref="G102:G148">D102/C102*100</f>
        <v>75.22731449947563</v>
      </c>
      <c r="H102" s="79">
        <f aca="true" t="shared" si="13" ref="H102:H107">B102-D102</f>
        <v>1316.8000000000002</v>
      </c>
      <c r="I102" s="79">
        <f aca="true" t="shared" si="14" ref="I102:I148">C102-D102</f>
        <v>2291.3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1.9028456453003741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</f>
        <v>7592.9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</f>
        <v>5799.500000000001</v>
      </c>
      <c r="E104" s="1">
        <f>D104/D102*100</f>
        <v>83.35010060362175</v>
      </c>
      <c r="F104" s="1">
        <f aca="true" t="shared" si="15" ref="F104:F148">D104/B104*100</f>
        <v>86.10987379361545</v>
      </c>
      <c r="G104" s="1">
        <f t="shared" si="12"/>
        <v>76.38056605513046</v>
      </c>
      <c r="H104" s="44">
        <f t="shared" si="13"/>
        <v>935.5</v>
      </c>
      <c r="I104" s="44">
        <f t="shared" si="14"/>
        <v>1793.3999999999987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1468.7999999999993</v>
      </c>
      <c r="D106" s="88">
        <f>D102-D103-D104</f>
        <v>1026.0999999999985</v>
      </c>
      <c r="E106" s="84">
        <f>D106/D102*100</f>
        <v>14.747053751077877</v>
      </c>
      <c r="F106" s="84">
        <f t="shared" si="15"/>
        <v>74.13481684849359</v>
      </c>
      <c r="G106" s="84">
        <f t="shared" si="12"/>
        <v>69.85974945533762</v>
      </c>
      <c r="H106" s="124">
        <f>B106-D106</f>
        <v>358</v>
      </c>
      <c r="I106" s="124">
        <f t="shared" si="14"/>
        <v>442.7000000000007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554164.1000000001</v>
      </c>
      <c r="C107" s="81">
        <f>SUM(C108:C147)-C115-C119+C148-C139-C140-C109-C112-C122-C123-C137-C131-C129</f>
        <v>587297.4</v>
      </c>
      <c r="D107" s="81">
        <f>SUM(D108:D147)-D115-D119+D148-D139-D140-D109-D112-D122-D123-D137-D131-D129</f>
        <v>546374.7000000001</v>
      </c>
      <c r="E107" s="82">
        <f>D107/D150*100</f>
        <v>40.843980059380506</v>
      </c>
      <c r="F107" s="82">
        <f>D107/B107*100</f>
        <v>98.59438747475701</v>
      </c>
      <c r="G107" s="82">
        <f t="shared" si="12"/>
        <v>93.03203113107602</v>
      </c>
      <c r="H107" s="81">
        <f t="shared" si="13"/>
        <v>7789.400000000023</v>
      </c>
      <c r="I107" s="81">
        <f t="shared" si="14"/>
        <v>40922.69999999995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</f>
        <v>1097.7999999999995</v>
      </c>
      <c r="E108" s="6">
        <f>D108/D107*100</f>
        <v>0.20092438394383916</v>
      </c>
      <c r="F108" s="6">
        <f t="shared" si="15"/>
        <v>72.21893296493649</v>
      </c>
      <c r="G108" s="6">
        <f t="shared" si="12"/>
        <v>63.5963387788205</v>
      </c>
      <c r="H108" s="61">
        <f aca="true" t="shared" si="16" ref="H108:H148">B108-D108</f>
        <v>422.3000000000004</v>
      </c>
      <c r="I108" s="61">
        <f t="shared" si="14"/>
        <v>628.4000000000003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</f>
        <v>503.1</v>
      </c>
      <c r="E109" s="1">
        <f>D109/D108*100</f>
        <v>45.82801967571509</v>
      </c>
      <c r="F109" s="1">
        <f t="shared" si="15"/>
        <v>68.26322930800544</v>
      </c>
      <c r="G109" s="1">
        <f t="shared" si="12"/>
        <v>58.73905429071804</v>
      </c>
      <c r="H109" s="44">
        <f t="shared" si="16"/>
        <v>233.89999999999998</v>
      </c>
      <c r="I109" s="44">
        <f t="shared" si="14"/>
        <v>353.4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</f>
        <v>655.7999999999997</v>
      </c>
      <c r="E110" s="6">
        <f>D110/D107*100</f>
        <v>0.12002751957585145</v>
      </c>
      <c r="F110" s="6">
        <f>D110/B110*100</f>
        <v>78.61424118916324</v>
      </c>
      <c r="G110" s="6">
        <f t="shared" si="12"/>
        <v>75.64013840830447</v>
      </c>
      <c r="H110" s="61">
        <f t="shared" si="16"/>
        <v>178.40000000000032</v>
      </c>
      <c r="I110" s="61">
        <f t="shared" si="14"/>
        <v>211.20000000000027</v>
      </c>
    </row>
    <row r="111" spans="1:9" s="37" customFormat="1" ht="34.5" customHeight="1">
      <c r="A111" s="16" t="s">
        <v>60</v>
      </c>
      <c r="B111" s="73">
        <f>314.4-180.6+2.8</f>
        <v>136.6</v>
      </c>
      <c r="C111" s="53">
        <f>774.1-429.7-180.6</f>
        <v>163.80000000000004</v>
      </c>
      <c r="D111" s="76">
        <f>10.5</f>
        <v>10.5</v>
      </c>
      <c r="E111" s="6">
        <f>D111/D107*100</f>
        <v>0.001921758090189754</v>
      </c>
      <c r="F111" s="6">
        <f t="shared" si="15"/>
        <v>7.686676427525622</v>
      </c>
      <c r="G111" s="6">
        <f t="shared" si="12"/>
        <v>6.410256410256408</v>
      </c>
      <c r="H111" s="61">
        <f t="shared" si="16"/>
        <v>126.1</v>
      </c>
      <c r="I111" s="61">
        <f t="shared" si="14"/>
        <v>153.30000000000004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0.006515675048643358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</f>
        <v>1347.8999999999999</v>
      </c>
      <c r="E114" s="6">
        <f>D114/D107*100</f>
        <v>0.246698831406359</v>
      </c>
      <c r="F114" s="6">
        <f t="shared" si="15"/>
        <v>88.95268263710156</v>
      </c>
      <c r="G114" s="6">
        <f t="shared" si="12"/>
        <v>78.0938586326767</v>
      </c>
      <c r="H114" s="61">
        <f t="shared" si="16"/>
        <v>167.4000000000001</v>
      </c>
      <c r="I114" s="61">
        <f t="shared" si="14"/>
        <v>378.10000000000014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0.011896597701174669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</f>
        <v>208.89999999999995</v>
      </c>
      <c r="E118" s="6">
        <f>D118/D107*100</f>
        <v>0.038233834765775195</v>
      </c>
      <c r="F118" s="6">
        <f t="shared" si="15"/>
        <v>99.09867172675519</v>
      </c>
      <c r="G118" s="6">
        <f t="shared" si="12"/>
        <v>89.27350427350426</v>
      </c>
      <c r="H118" s="61">
        <f t="shared" si="16"/>
        <v>1.9000000000000625</v>
      </c>
      <c r="I118" s="61">
        <f t="shared" si="14"/>
        <v>25.10000000000005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74.53326950694114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0.04150997474809869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</f>
        <v>26917.8</v>
      </c>
      <c r="E124" s="17">
        <f>D124/D107*100</f>
        <v>4.926619040010453</v>
      </c>
      <c r="F124" s="6">
        <f t="shared" si="15"/>
        <v>99.99962849999442</v>
      </c>
      <c r="G124" s="6">
        <f t="shared" si="12"/>
        <v>92.49086011160284</v>
      </c>
      <c r="H124" s="61">
        <f t="shared" si="16"/>
        <v>0.10000000000218279</v>
      </c>
      <c r="I124" s="61">
        <f t="shared" si="14"/>
        <v>2185.4000000000015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</f>
        <v>243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243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0.01006635190099395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2.8+14.4+2.8+8.8+3.7+4+2.8+5.8+9.6+4.2+2.7+0.2+2.9+76+0.5+2.6+4.7+5.9+2.9+2.9+16.5+2.9+3.4+118.6+34.2+37.5+8.6+108.7+17.3</f>
        <v>507.90000000000003</v>
      </c>
      <c r="E128" s="17">
        <f>D128/D107*100</f>
        <v>0.09295818419117868</v>
      </c>
      <c r="F128" s="6">
        <f t="shared" si="15"/>
        <v>59.03754504242706</v>
      </c>
      <c r="G128" s="6">
        <f t="shared" si="12"/>
        <v>51.668362156663285</v>
      </c>
      <c r="H128" s="61">
        <f t="shared" si="16"/>
        <v>352.3999999999999</v>
      </c>
      <c r="I128" s="61">
        <f t="shared" si="14"/>
        <v>475.09999999999997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</f>
        <v>212.50000000000003</v>
      </c>
      <c r="E129" s="1">
        <f>D129/D128*100</f>
        <v>41.83894467414846</v>
      </c>
      <c r="F129" s="1">
        <f>D129/B129*100</f>
        <v>56.202062946310505</v>
      </c>
      <c r="G129" s="1">
        <f t="shared" si="12"/>
        <v>42.808219178082204</v>
      </c>
      <c r="H129" s="44">
        <f t="shared" si="16"/>
        <v>165.6</v>
      </c>
      <c r="I129" s="44">
        <f t="shared" si="14"/>
        <v>283.9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</f>
        <v>41.6</v>
      </c>
      <c r="E132" s="17">
        <f>D132/D107*100</f>
        <v>0.007613822528751788</v>
      </c>
      <c r="F132" s="6">
        <f t="shared" si="15"/>
        <v>66.24203821656052</v>
      </c>
      <c r="G132" s="6">
        <f t="shared" si="12"/>
        <v>64.89859594383776</v>
      </c>
      <c r="H132" s="61">
        <f t="shared" si="16"/>
        <v>21.199999999999996</v>
      </c>
      <c r="I132" s="61">
        <f t="shared" si="14"/>
        <v>22.499999999999993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0.003074812944303606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/>
      <c r="E135" s="17">
        <f>D135/D107*100</f>
        <v>0</v>
      </c>
      <c r="F135" s="6">
        <f t="shared" si="15"/>
        <v>0</v>
      </c>
      <c r="G135" s="6">
        <f t="shared" si="12"/>
        <v>0</v>
      </c>
      <c r="H135" s="61">
        <f t="shared" si="16"/>
        <v>40</v>
      </c>
      <c r="I135" s="61">
        <f t="shared" si="14"/>
        <v>40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5.2+0.3+2.7+0.1+0.5+0.2+13.8+39.2+5+5.9+2+6.5+0.1+32.4+5+3.9+0.2+0.7+8.4+0.1+0.1+3+4.4+0.1+5.5+21.4+0.1+4.5+0.6+5.7+0.4+24.5+1.5+1.7+1.6+1.3+1.6+9.9+1.4+0.4+6.1+0.3+0.5</f>
        <v>228.8</v>
      </c>
      <c r="E136" s="17">
        <f>D136/D107*100</f>
        <v>0.041876023908134836</v>
      </c>
      <c r="F136" s="6">
        <f t="shared" si="15"/>
        <v>71.34393514187714</v>
      </c>
      <c r="G136" s="6">
        <f>D136/C136*100</f>
        <v>62.90899092658785</v>
      </c>
      <c r="H136" s="61">
        <f t="shared" si="16"/>
        <v>91.89999999999998</v>
      </c>
      <c r="I136" s="61">
        <f t="shared" si="14"/>
        <v>134.89999999999998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</f>
        <v>147.99999999999994</v>
      </c>
      <c r="E137" s="103">
        <f>D137/D136*100</f>
        <v>64.68531468531465</v>
      </c>
      <c r="F137" s="1">
        <f t="shared" si="15"/>
        <v>61.10652353426917</v>
      </c>
      <c r="G137" s="1">
        <f>D137/C137*100</f>
        <v>54.192603441962625</v>
      </c>
      <c r="H137" s="44">
        <f t="shared" si="16"/>
        <v>94.20000000000007</v>
      </c>
      <c r="I137" s="44">
        <f t="shared" si="14"/>
        <v>125.10000000000008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</f>
        <v>1123.3</v>
      </c>
      <c r="E138" s="17">
        <f>D138/D107*100</f>
        <v>0.20559151073430004</v>
      </c>
      <c r="F138" s="6">
        <f t="shared" si="15"/>
        <v>96.86961021041739</v>
      </c>
      <c r="G138" s="6">
        <f t="shared" si="12"/>
        <v>89.34934775692012</v>
      </c>
      <c r="H138" s="61">
        <f t="shared" si="16"/>
        <v>36.299999999999955</v>
      </c>
      <c r="I138" s="61">
        <f t="shared" si="14"/>
        <v>133.9000000000001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26.5+39.8+30.1+42.1+0.1+31.9+40.5+11.2+38.1+30.1+28.3+17.4+33.4+8.9+24.2+37.9+28.8+43.2+29.4+43.5-0.1+36.5+38.4+39.2+36.7-0.1+33.6+39</f>
        <v>808.6</v>
      </c>
      <c r="E139" s="1">
        <f>D139/D138*100</f>
        <v>71.98433187928426</v>
      </c>
      <c r="F139" s="1">
        <f aca="true" t="shared" si="17" ref="F139:F147">D139/B139*100</f>
        <v>99.45879458794589</v>
      </c>
      <c r="G139" s="1">
        <f t="shared" si="12"/>
        <v>91.24351162265853</v>
      </c>
      <c r="H139" s="44">
        <f t="shared" si="16"/>
        <v>4.399999999999977</v>
      </c>
      <c r="I139" s="44">
        <f t="shared" si="14"/>
        <v>77.60000000000002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2.1276595744680855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0.09134756788701966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0.4795243996473482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39981.9+8.4+185.2</f>
        <v>40175.5</v>
      </c>
      <c r="C143" s="53">
        <f>16744+15000+2000-2607.4+8610.1+1327.3+3638+185.2</f>
        <v>44897.2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</f>
        <v>36148.7</v>
      </c>
      <c r="E143" s="17">
        <f>D143/D107*100</f>
        <v>6.616100635699272</v>
      </c>
      <c r="F143" s="99">
        <f t="shared" si="17"/>
        <v>89.97697601772224</v>
      </c>
      <c r="G143" s="6">
        <f t="shared" si="12"/>
        <v>80.51437506125103</v>
      </c>
      <c r="H143" s="61">
        <f t="shared" si="16"/>
        <v>4026.800000000003</v>
      </c>
      <c r="I143" s="61">
        <f t="shared" si="14"/>
        <v>8748.5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0.3861818638381316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0.11030891437689189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</f>
        <v>446211.69999999995</v>
      </c>
      <c r="C147" s="53">
        <f>473452.9-2494.7-2700.6+1093.8-24.3-424.7</f>
        <v>468902.4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</f>
        <v>446075.50000000006</v>
      </c>
      <c r="E147" s="17">
        <f>D147/D107*100</f>
        <v>81.64278104385141</v>
      </c>
      <c r="F147" s="6">
        <f t="shared" si="17"/>
        <v>99.96947637186567</v>
      </c>
      <c r="G147" s="6">
        <f t="shared" si="12"/>
        <v>95.13184406818989</v>
      </c>
      <c r="H147" s="61">
        <f t="shared" si="16"/>
        <v>136.19999999989523</v>
      </c>
      <c r="I147" s="61">
        <f t="shared" si="14"/>
        <v>22826.899999999965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</f>
        <v>25779.19999999999</v>
      </c>
      <c r="E148" s="17">
        <f>D148/D107*100</f>
        <v>4.718227253201875</v>
      </c>
      <c r="F148" s="6">
        <f t="shared" si="15"/>
        <v>96.96969696969694</v>
      </c>
      <c r="G148" s="6">
        <f t="shared" si="12"/>
        <v>88.88888888888886</v>
      </c>
      <c r="H148" s="61">
        <f t="shared" si="16"/>
        <v>805.6000000000095</v>
      </c>
      <c r="I148" s="61">
        <f t="shared" si="14"/>
        <v>3222.4000000000087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565003.6000000001</v>
      </c>
      <c r="C149" s="77">
        <f>C43+C69+C72+C77+C79+C87+C102+C107+C100+C84+C98</f>
        <v>600089.7000000001</v>
      </c>
      <c r="D149" s="53">
        <f>D43+D69+D72+D77+D79+D87+D102+D107+D100+D84+D98</f>
        <v>554614.0000000001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1416679.9</v>
      </c>
      <c r="C150" s="47">
        <f>C6+C18+C33+C43+C51+C59+C69+C72+C77+C79+C87+C90+C95+C102+C107+C100+C84+C98+C45</f>
        <v>1536589.2</v>
      </c>
      <c r="D150" s="47">
        <f>D6+D18+D33+D43+D51+D59+D69+D72+D77+D79+D87+D90+D95+D102+D107+D100+D84+D98+D45</f>
        <v>1337711.7000000002</v>
      </c>
      <c r="E150" s="31">
        <v>100</v>
      </c>
      <c r="F150" s="3">
        <f>D150/B150*100</f>
        <v>94.42582618698835</v>
      </c>
      <c r="G150" s="3">
        <f aca="true" t="shared" si="18" ref="G150:G156">D150/C150*100</f>
        <v>87.05721086676908</v>
      </c>
      <c r="H150" s="47">
        <f aca="true" t="shared" si="19" ref="H150:H156">B150-D150</f>
        <v>78968.19999999972</v>
      </c>
      <c r="I150" s="47">
        <f aca="true" t="shared" si="20" ref="I150:I156">C150-D150</f>
        <v>198877.49999999977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612993.9999999997</v>
      </c>
      <c r="D151" s="60">
        <f>D8+D20+D34+D52+D60+D91+D115+D119+D46+D139+D131+D103</f>
        <v>550671.3999999998</v>
      </c>
      <c r="E151" s="6">
        <f>D151/D150*100</f>
        <v>41.16517781820998</v>
      </c>
      <c r="F151" s="6">
        <f aca="true" t="shared" si="21" ref="F151:F156">D151/B151*100</f>
        <v>98.57457732187225</v>
      </c>
      <c r="G151" s="6">
        <f t="shared" si="18"/>
        <v>89.83308156360424</v>
      </c>
      <c r="H151" s="61">
        <f t="shared" si="19"/>
        <v>7962.90000000014</v>
      </c>
      <c r="I151" s="72">
        <f t="shared" si="20"/>
        <v>62322.59999999986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121115.3</v>
      </c>
      <c r="D152" s="61">
        <f>D11+D23+D36+D55+D62+D92+D49+D140+D109+D112+D96+D137</f>
        <v>67967.8</v>
      </c>
      <c r="E152" s="6">
        <f>D152/D150*100</f>
        <v>5.080900466072024</v>
      </c>
      <c r="F152" s="6">
        <f t="shared" si="21"/>
        <v>65.52534284543636</v>
      </c>
      <c r="G152" s="6">
        <f t="shared" si="18"/>
        <v>56.118260863821504</v>
      </c>
      <c r="H152" s="61">
        <f t="shared" si="19"/>
        <v>35759.70000000001</v>
      </c>
      <c r="I152" s="72">
        <f t="shared" si="20"/>
        <v>53147.5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36049.5</v>
      </c>
      <c r="D153" s="60">
        <f>D22+D10+D54+D48+D61+D35+D123</f>
        <v>29094.300000000017</v>
      </c>
      <c r="E153" s="6">
        <f>D153/D150*100</f>
        <v>2.174930517539767</v>
      </c>
      <c r="F153" s="6">
        <f t="shared" si="21"/>
        <v>86.62085679154228</v>
      </c>
      <c r="G153" s="6">
        <f t="shared" si="18"/>
        <v>80.70652852328054</v>
      </c>
      <c r="H153" s="61">
        <f t="shared" si="19"/>
        <v>4493.799999999988</v>
      </c>
      <c r="I153" s="72">
        <f t="shared" si="20"/>
        <v>6955.1999999999825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25903.2</v>
      </c>
      <c r="D154" s="60">
        <f>D12+D24+D104+D63+D38+D93+D129+D56</f>
        <v>21757.5</v>
      </c>
      <c r="E154" s="6">
        <f>D154/D150*100</f>
        <v>1.6264715334402768</v>
      </c>
      <c r="F154" s="6">
        <f t="shared" si="21"/>
        <v>92.95216856351891</v>
      </c>
      <c r="G154" s="6">
        <f t="shared" si="18"/>
        <v>83.99541369406096</v>
      </c>
      <c r="H154" s="61">
        <f t="shared" si="19"/>
        <v>1649.7000000000007</v>
      </c>
      <c r="I154" s="72">
        <f t="shared" si="20"/>
        <v>4145.700000000001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20613.8</v>
      </c>
      <c r="D155" s="60">
        <f>D9+D21+D47+D53+D122</f>
        <v>19842.79999999999</v>
      </c>
      <c r="E155" s="6">
        <f>D155/D150*100</f>
        <v>1.4833390483166131</v>
      </c>
      <c r="F155" s="6">
        <f t="shared" si="21"/>
        <v>97.26862745098033</v>
      </c>
      <c r="G155" s="6">
        <f t="shared" si="18"/>
        <v>96.2597871328915</v>
      </c>
      <c r="H155" s="61">
        <f t="shared" si="19"/>
        <v>557.2000000000116</v>
      </c>
      <c r="I155" s="72">
        <f t="shared" si="20"/>
        <v>771.0000000000109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676922.8</v>
      </c>
      <c r="C156" s="78">
        <f>C150-C151-C152-C153-C154-C155</f>
        <v>719913.4000000003</v>
      </c>
      <c r="D156" s="78">
        <f>D150-D151-D152-D153-D154-D155</f>
        <v>648377.9000000004</v>
      </c>
      <c r="E156" s="36">
        <f>D156/D150*100</f>
        <v>48.46918061642133</v>
      </c>
      <c r="F156" s="36">
        <f t="shared" si="21"/>
        <v>95.78313804764743</v>
      </c>
      <c r="G156" s="36">
        <f t="shared" si="18"/>
        <v>90.06331872694689</v>
      </c>
      <c r="H156" s="127">
        <f t="shared" si="19"/>
        <v>28544.899999999674</v>
      </c>
      <c r="I156" s="127">
        <f t="shared" si="20"/>
        <v>71535.49999999988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1536589.2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1337711.7000000002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1536589.2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1337711.7000000002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2016-11-30T07:32:41Z</dcterms:modified>
  <cp:category/>
  <cp:version/>
  <cp:contentType/>
  <cp:contentStatus/>
</cp:coreProperties>
</file>